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90" i="1" l="1"/>
  <c r="G139" i="1"/>
  <c r="G129" i="1"/>
  <c r="G119" i="1"/>
  <c r="G50" i="1" l="1"/>
  <c r="E56" i="1" l="1"/>
  <c r="D129" i="1" l="1"/>
  <c r="F129" i="1"/>
  <c r="E121" i="1"/>
  <c r="H121" i="1" s="1"/>
  <c r="E122" i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E41" i="1"/>
  <c r="H41" i="1" s="1"/>
  <c r="G156" i="1"/>
  <c r="F156" i="1"/>
  <c r="D156" i="1"/>
  <c r="C156" i="1"/>
  <c r="G152" i="1"/>
  <c r="F152" i="1"/>
  <c r="D152" i="1"/>
  <c r="C152" i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99" i="1" s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F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E143" i="1" l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<sst xmlns="http://schemas.openxmlformats.org/spreadsheetml/2006/main" count="171" uniqueCount="90">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</sst>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50" zoomScaleNormal="50" zoomScaleSheetLayoutView="40" workbookViewId="0">
      <pane ySplit="10" topLeftCell="A158" activePane="bottomLeft" state="frozen"/>
      <selection pane="bottomLeft" activeCell="D169" sqref="D169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4"/>
      <c r="C2" s="34"/>
      <c r="D2" s="34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5" t="s">
        <v>1</v>
      </c>
      <c r="C4" s="36"/>
      <c r="D4" s="36"/>
      <c r="E4" s="36"/>
      <c r="F4" s="36"/>
      <c r="G4" s="36"/>
      <c r="H4" s="37"/>
    </row>
    <row r="5" spans="1:8" s="5" customFormat="1" ht="32.25" x14ac:dyDescent="0.35">
      <c r="B5" s="38" t="s">
        <v>2</v>
      </c>
      <c r="C5" s="39"/>
      <c r="D5" s="39"/>
      <c r="E5" s="39"/>
      <c r="F5" s="39"/>
      <c r="G5" s="39"/>
      <c r="H5" s="40"/>
    </row>
    <row r="6" spans="1:8" s="5" customFormat="1" ht="32.25" x14ac:dyDescent="0.35">
      <c r="B6" s="38" t="s">
        <v>3</v>
      </c>
      <c r="C6" s="39"/>
      <c r="D6" s="39"/>
      <c r="E6" s="39"/>
      <c r="F6" s="39"/>
      <c r="G6" s="39"/>
      <c r="H6" s="40"/>
    </row>
    <row r="7" spans="1:8" s="5" customFormat="1" ht="32.25" x14ac:dyDescent="0.35">
      <c r="B7" s="41" t="s">
        <v>89</v>
      </c>
      <c r="C7" s="41"/>
      <c r="D7" s="41"/>
      <c r="E7" s="41"/>
      <c r="F7" s="41"/>
      <c r="G7" s="41"/>
      <c r="H7" s="41"/>
    </row>
    <row r="8" spans="1:8" s="5" customFormat="1" ht="32.25" x14ac:dyDescent="0.35">
      <c r="B8" s="31" t="s">
        <v>4</v>
      </c>
      <c r="C8" s="32"/>
      <c r="D8" s="32"/>
      <c r="E8" s="32"/>
      <c r="F8" s="32"/>
      <c r="G8" s="32"/>
      <c r="H8" s="33"/>
    </row>
    <row r="9" spans="1:8" s="5" customFormat="1" ht="42.75" customHeight="1" x14ac:dyDescent="0.35">
      <c r="B9" s="42" t="s">
        <v>5</v>
      </c>
      <c r="C9" s="42" t="s">
        <v>6</v>
      </c>
      <c r="D9" s="42"/>
      <c r="E9" s="42"/>
      <c r="F9" s="42"/>
      <c r="G9" s="42"/>
      <c r="H9" s="42" t="s">
        <v>7</v>
      </c>
    </row>
    <row r="10" spans="1:8" s="5" customFormat="1" ht="64.5" x14ac:dyDescent="0.35">
      <c r="B10" s="43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3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0</v>
      </c>
      <c r="E11" s="8">
        <f>SUM(E12,E20,E30,E40,E50,E60,E64,E73,E77)</f>
        <v>59649150</v>
      </c>
      <c r="F11" s="8">
        <f>SUM(F12,F20,F30,F40,F50,F60,F64,F73,F77)</f>
        <v>48866252.920000002</v>
      </c>
      <c r="G11" s="8">
        <f>SUM(G12,G20,G30,G40,G50,G60,G64,G73,G77)</f>
        <v>41505095.25</v>
      </c>
      <c r="H11" s="9">
        <f t="shared" ref="H11" si="0">SUM(H12,H20,H30,H40,H50,H60,H64,H73,H77)</f>
        <v>10782897.079999998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0</v>
      </c>
      <c r="E40" s="11">
        <f t="shared" si="7"/>
        <v>59649150</v>
      </c>
      <c r="F40" s="11">
        <f t="shared" si="7"/>
        <v>48866252.920000002</v>
      </c>
      <c r="G40" s="11">
        <f t="shared" si="7"/>
        <v>41505095.25</v>
      </c>
      <c r="H40" s="11">
        <f t="shared" si="7"/>
        <v>10782897.079999998</v>
      </c>
    </row>
    <row r="41" spans="2:10" s="5" customFormat="1" ht="32.25" x14ac:dyDescent="0.35">
      <c r="B41" s="12" t="s">
        <v>43</v>
      </c>
      <c r="C41" s="11">
        <v>59649150</v>
      </c>
      <c r="D41" s="11">
        <v>0</v>
      </c>
      <c r="E41" s="11">
        <f>+C41+D41</f>
        <v>59649150</v>
      </c>
      <c r="F41" s="11">
        <v>48866252.920000002</v>
      </c>
      <c r="G41" s="11">
        <v>41505095.25</v>
      </c>
      <c r="H41" s="11">
        <f>+E41-F41</f>
        <v>10782897.079999998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0</v>
      </c>
      <c r="E63" s="11">
        <f>+C63+D63</f>
        <v>0</v>
      </c>
      <c r="F63" s="11">
        <v>0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4" t="s">
        <v>5</v>
      </c>
      <c r="C88" s="44" t="s">
        <v>6</v>
      </c>
      <c r="D88" s="44"/>
      <c r="E88" s="44"/>
      <c r="F88" s="44"/>
      <c r="G88" s="44"/>
      <c r="H88" s="44" t="s">
        <v>7</v>
      </c>
    </row>
    <row r="89" spans="2:8" s="5" customFormat="1" ht="64.5" x14ac:dyDescent="0.35">
      <c r="B89" s="44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4"/>
    </row>
    <row r="90" spans="2:8" s="5" customFormat="1" ht="32.25" x14ac:dyDescent="0.35">
      <c r="B90" s="21" t="s">
        <v>87</v>
      </c>
      <c r="C90" s="8">
        <f>SUM(C91,C99,C109,C119,C129,C139,C143,C152,C156)</f>
        <v>12702531</v>
      </c>
      <c r="D90" s="8">
        <f t="shared" ref="D90:H90" si="14">SUM(D91,D99,D109,D119,D129,D139,D143,D152,D156)</f>
        <v>18143115.609999999</v>
      </c>
      <c r="E90" s="8">
        <f t="shared" si="14"/>
        <v>30845646.609999999</v>
      </c>
      <c r="F90" s="8">
        <f t="shared" si="14"/>
        <v>12148681.82</v>
      </c>
      <c r="G90" s="8">
        <f>SUM(G91,G99,G109,G119,G129,G139,G143,G152,G156)</f>
        <v>11359484.92</v>
      </c>
      <c r="H90" s="8">
        <f t="shared" si="14"/>
        <v>18696964.789999999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12702531</v>
      </c>
      <c r="D119" s="11">
        <f t="shared" ref="D119:H119" si="21">SUM(D120:D128)</f>
        <v>1524006.84</v>
      </c>
      <c r="E119" s="11">
        <f t="shared" si="21"/>
        <v>14226537.84</v>
      </c>
      <c r="F119" s="11">
        <f t="shared" si="21"/>
        <v>4293325.6500000004</v>
      </c>
      <c r="G119" s="11">
        <f>SUM(G120:G128)</f>
        <v>3613079.95</v>
      </c>
      <c r="H119" s="11">
        <f t="shared" si="21"/>
        <v>9933212.1899999995</v>
      </c>
    </row>
    <row r="120" spans="2:12" s="5" customFormat="1" ht="32.25" x14ac:dyDescent="0.35">
      <c r="B120" s="12" t="s">
        <v>43</v>
      </c>
      <c r="C120" s="11">
        <v>12449763</v>
      </c>
      <c r="D120" s="11">
        <v>1206920.8400000001</v>
      </c>
      <c r="E120" s="11">
        <f>+C120+D120</f>
        <v>13656683.84</v>
      </c>
      <c r="F120" s="11">
        <v>4136325.65</v>
      </c>
      <c r="G120" s="11">
        <v>3468079.95</v>
      </c>
      <c r="H120" s="11">
        <f>E120-F120</f>
        <v>9520358.1899999995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317086</v>
      </c>
      <c r="E123" s="11">
        <f t="shared" si="22"/>
        <v>569854</v>
      </c>
      <c r="F123" s="11">
        <v>157000</v>
      </c>
      <c r="G123" s="11">
        <v>145000</v>
      </c>
      <c r="H123" s="11">
        <f t="shared" si="23"/>
        <v>412854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2952826.85</v>
      </c>
      <c r="E129" s="11">
        <f t="shared" si="22"/>
        <v>2952826.85</v>
      </c>
      <c r="F129" s="11">
        <f t="shared" ref="F129:H129" si="24">SUM(F130:F138)</f>
        <v>2348144.25</v>
      </c>
      <c r="G129" s="11">
        <f>SUM(G130:G138)</f>
        <v>2239193.0499999998</v>
      </c>
      <c r="H129" s="11">
        <f t="shared" si="24"/>
        <v>604682.60000000009</v>
      </c>
    </row>
    <row r="130" spans="2:8" s="5" customFormat="1" ht="32.25" x14ac:dyDescent="0.35">
      <c r="B130" s="12" t="s">
        <v>53</v>
      </c>
      <c r="C130" s="11">
        <v>0</v>
      </c>
      <c r="D130" s="11">
        <v>706715.68</v>
      </c>
      <c r="E130" s="11">
        <v>706715.68</v>
      </c>
      <c r="F130" s="11">
        <v>263065.67</v>
      </c>
      <c r="G130" s="11">
        <v>164613.47</v>
      </c>
      <c r="H130" s="11">
        <f>E130-F130</f>
        <v>443650.01000000007</v>
      </c>
    </row>
    <row r="131" spans="2:8" s="5" customFormat="1" ht="32.25" x14ac:dyDescent="0.35">
      <c r="B131" s="12" t="s">
        <v>54</v>
      </c>
      <c r="C131" s="11">
        <v>0</v>
      </c>
      <c r="D131" s="11">
        <v>888372.08</v>
      </c>
      <c r="E131" s="11">
        <f t="shared" si="22"/>
        <v>888372.08</v>
      </c>
      <c r="F131" s="11">
        <v>820968.08</v>
      </c>
      <c r="G131" s="11">
        <v>810469.08</v>
      </c>
      <c r="H131" s="11">
        <f t="shared" ref="H131:H163" si="25">E131-F131</f>
        <v>67404</v>
      </c>
    </row>
    <row r="132" spans="2:8" s="5" customFormat="1" ht="32.25" x14ac:dyDescent="0.35">
      <c r="B132" s="12" t="s">
        <v>55</v>
      </c>
      <c r="C132" s="11">
        <v>0</v>
      </c>
      <c r="D132" s="11">
        <v>1357739.09</v>
      </c>
      <c r="E132" s="11">
        <f t="shared" si="22"/>
        <v>1357739.09</v>
      </c>
      <c r="F132" s="11">
        <v>1264110.5</v>
      </c>
      <c r="G132" s="11">
        <v>1264110.5</v>
      </c>
      <c r="H132" s="11">
        <f t="shared" si="25"/>
        <v>93628.590000000084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f t="shared" si="22"/>
        <v>0</v>
      </c>
      <c r="F138" s="11">
        <v>0</v>
      </c>
      <c r="G138" s="11">
        <v>0</v>
      </c>
      <c r="H138" s="11">
        <f t="shared" si="25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G139" si="26">SUM(D140:D142)</f>
        <v>13666281.92</v>
      </c>
      <c r="E139" s="11">
        <f t="shared" si="22"/>
        <v>13666281.92</v>
      </c>
      <c r="F139" s="11">
        <f t="shared" si="26"/>
        <v>5507211.9199999999</v>
      </c>
      <c r="G139" s="11">
        <f>SUM(G140:G142)</f>
        <v>5507211.9199999999</v>
      </c>
      <c r="H139" s="11">
        <f t="shared" si="25"/>
        <v>8159070</v>
      </c>
    </row>
    <row r="140" spans="2:8" s="5" customFormat="1" ht="32.25" x14ac:dyDescent="0.35">
      <c r="B140" s="12" t="s">
        <v>63</v>
      </c>
      <c r="C140" s="11">
        <v>0</v>
      </c>
      <c r="D140" s="11">
        <v>13666281.92</v>
      </c>
      <c r="E140" s="11">
        <f t="shared" si="22"/>
        <v>13666281.92</v>
      </c>
      <c r="F140" s="11">
        <v>5507211.9199999999</v>
      </c>
      <c r="G140" s="11">
        <v>5507211.9199999999</v>
      </c>
      <c r="H140" s="11">
        <f t="shared" si="25"/>
        <v>8159070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72351681</v>
      </c>
      <c r="D165" s="8">
        <f t="shared" si="30"/>
        <v>18143115.609999999</v>
      </c>
      <c r="E165" s="8">
        <f t="shared" si="22"/>
        <v>90494796.609999999</v>
      </c>
      <c r="F165" s="8">
        <f t="shared" si="30"/>
        <v>61014934.740000002</v>
      </c>
      <c r="G165" s="8">
        <f t="shared" si="30"/>
        <v>52864580.170000002</v>
      </c>
      <c r="H165" s="8">
        <f t="shared" si="30"/>
        <v>29479861.869999997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disablePrompts="1"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2021-07-20T17:39:20Z</cp:lastPrinted>
  <dcterms:created xsi:type="dcterms:W3CDTF">2020-04-10T19:52:56Z</dcterms:created>
  <dcterms:modified xsi:type="dcterms:W3CDTF">2021-07-20T17:39:43Z</dcterms:modified>
</cp:coreProperties>
</file>